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Položky!$A$1:$G$43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42" i="3" l="1"/>
  <c r="BD42" i="3"/>
  <c r="BC42" i="3"/>
  <c r="BB42" i="3"/>
  <c r="BA42" i="3"/>
  <c r="G42" i="3"/>
  <c r="BE41" i="3"/>
  <c r="BE43" i="3" s="1"/>
  <c r="I12" i="2" s="1"/>
  <c r="BD41" i="3"/>
  <c r="BD43" i="3" s="1"/>
  <c r="H12" i="2" s="1"/>
  <c r="BC41" i="3"/>
  <c r="BC43" i="3" s="1"/>
  <c r="G12" i="2" s="1"/>
  <c r="BA41" i="3"/>
  <c r="BA43" i="3" s="1"/>
  <c r="E12" i="2" s="1"/>
  <c r="G41" i="3"/>
  <c r="G43" i="3" s="1"/>
  <c r="B12" i="2"/>
  <c r="A12" i="2"/>
  <c r="C43" i="3"/>
  <c r="BE38" i="3"/>
  <c r="BD38" i="3"/>
  <c r="BC38" i="3"/>
  <c r="BA38" i="3"/>
  <c r="G38" i="3"/>
  <c r="BB38" i="3" s="1"/>
  <c r="BE37" i="3"/>
  <c r="BE39" i="3" s="1"/>
  <c r="I11" i="2" s="1"/>
  <c r="BD37" i="3"/>
  <c r="BC37" i="3"/>
  <c r="BC39" i="3" s="1"/>
  <c r="G11" i="2" s="1"/>
  <c r="BA37" i="3"/>
  <c r="BA39" i="3" s="1"/>
  <c r="E11" i="2" s="1"/>
  <c r="G37" i="3"/>
  <c r="BB37" i="3" s="1"/>
  <c r="B11" i="2"/>
  <c r="A11" i="2"/>
  <c r="G39" i="3"/>
  <c r="C39" i="3"/>
  <c r="BE34" i="3"/>
  <c r="BD34" i="3"/>
  <c r="BC34" i="3"/>
  <c r="BB34" i="3"/>
  <c r="BA34" i="3"/>
  <c r="G34" i="3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B31" i="3"/>
  <c r="BA31" i="3"/>
  <c r="G31" i="3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B27" i="3"/>
  <c r="BA27" i="3"/>
  <c r="G27" i="3"/>
  <c r="BE26" i="3"/>
  <c r="BD26" i="3"/>
  <c r="BC26" i="3"/>
  <c r="BB26" i="3"/>
  <c r="BA26" i="3"/>
  <c r="G26" i="3"/>
  <c r="BE25" i="3"/>
  <c r="BD25" i="3"/>
  <c r="BC25" i="3"/>
  <c r="BA25" i="3"/>
  <c r="G25" i="3"/>
  <c r="BB25" i="3" s="1"/>
  <c r="BE24" i="3"/>
  <c r="BD24" i="3"/>
  <c r="BC24" i="3"/>
  <c r="BB24" i="3"/>
  <c r="BA24" i="3"/>
  <c r="G24" i="3"/>
  <c r="BE23" i="3"/>
  <c r="BD23" i="3"/>
  <c r="BC23" i="3"/>
  <c r="BA23" i="3"/>
  <c r="G23" i="3"/>
  <c r="BB23" i="3" s="1"/>
  <c r="BE22" i="3"/>
  <c r="BD22" i="3"/>
  <c r="BC22" i="3"/>
  <c r="BB22" i="3"/>
  <c r="BA22" i="3"/>
  <c r="G22" i="3"/>
  <c r="BE21" i="3"/>
  <c r="BD21" i="3"/>
  <c r="BC21" i="3"/>
  <c r="BA21" i="3"/>
  <c r="G21" i="3"/>
  <c r="B10" i="2"/>
  <c r="A10" i="2"/>
  <c r="C35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E19" i="3" s="1"/>
  <c r="I9" i="2" s="1"/>
  <c r="BD14" i="3"/>
  <c r="BC14" i="3"/>
  <c r="BB14" i="3"/>
  <c r="BA14" i="3"/>
  <c r="G14" i="3"/>
  <c r="B9" i="2"/>
  <c r="A9" i="2"/>
  <c r="C19" i="3"/>
  <c r="BE11" i="3"/>
  <c r="BE12" i="3" s="1"/>
  <c r="I8" i="2" s="1"/>
  <c r="BD11" i="3"/>
  <c r="BD12" i="3" s="1"/>
  <c r="H8" i="2" s="1"/>
  <c r="BC11" i="3"/>
  <c r="BB11" i="3"/>
  <c r="BB12" i="3" s="1"/>
  <c r="F8" i="2" s="1"/>
  <c r="G11" i="3"/>
  <c r="G12" i="3" s="1"/>
  <c r="G8" i="2"/>
  <c r="B8" i="2"/>
  <c r="A8" i="2"/>
  <c r="BC12" i="3"/>
  <c r="C12" i="3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BA8" i="3"/>
  <c r="BA9" i="3" s="1"/>
  <c r="E7" i="2" s="1"/>
  <c r="G8" i="3"/>
  <c r="G9" i="3" s="1"/>
  <c r="B7" i="2"/>
  <c r="A7" i="2"/>
  <c r="C9" i="3"/>
  <c r="C4" i="3"/>
  <c r="F3" i="3"/>
  <c r="C3" i="3"/>
  <c r="H19" i="2"/>
  <c r="G22" i="1" s="1"/>
  <c r="G21" i="1" s="1"/>
  <c r="G18" i="2"/>
  <c r="I18" i="2" s="1"/>
  <c r="C2" i="2"/>
  <c r="C1" i="2"/>
  <c r="F33" i="1"/>
  <c r="F31" i="1"/>
  <c r="F34" i="1" s="1"/>
  <c r="G8" i="1"/>
  <c r="BA19" i="3" l="1"/>
  <c r="E9" i="2" s="1"/>
  <c r="BD35" i="3"/>
  <c r="H10" i="2" s="1"/>
  <c r="BB19" i="3"/>
  <c r="F9" i="2" s="1"/>
  <c r="BE35" i="3"/>
  <c r="I10" i="2" s="1"/>
  <c r="I13" i="2" s="1"/>
  <c r="C20" i="1" s="1"/>
  <c r="BC35" i="3"/>
  <c r="G10" i="2" s="1"/>
  <c r="BB39" i="3"/>
  <c r="F11" i="2" s="1"/>
  <c r="BD19" i="3"/>
  <c r="H9" i="2" s="1"/>
  <c r="G35" i="3"/>
  <c r="BA35" i="3"/>
  <c r="E10" i="2" s="1"/>
  <c r="BB41" i="3"/>
  <c r="BB43" i="3" s="1"/>
  <c r="F12" i="2" s="1"/>
  <c r="G19" i="3"/>
  <c r="BC19" i="3"/>
  <c r="G9" i="2" s="1"/>
  <c r="BD39" i="3"/>
  <c r="H11" i="2" s="1"/>
  <c r="G13" i="2"/>
  <c r="C14" i="1" s="1"/>
  <c r="H13" i="2"/>
  <c r="C15" i="1" s="1"/>
  <c r="BA11" i="3"/>
  <c r="BA12" i="3" s="1"/>
  <c r="E8" i="2" s="1"/>
  <c r="BB21" i="3"/>
  <c r="BB35" i="3" s="1"/>
  <c r="F10" i="2" s="1"/>
  <c r="F13" i="2" l="1"/>
  <c r="C17" i="1" s="1"/>
  <c r="E13" i="2"/>
  <c r="C16" i="1" s="1"/>
  <c r="C18" i="1" s="1"/>
  <c r="C21" i="1" s="1"/>
  <c r="C22" i="1" s="1"/>
</calcChain>
</file>

<file path=xl/sharedStrings.xml><?xml version="1.0" encoding="utf-8"?>
<sst xmlns="http://schemas.openxmlformats.org/spreadsheetml/2006/main" count="191" uniqueCount="135">
  <si>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</si>
  <si>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</si>
  <si>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</si>
  <si>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</si>
  <si>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</si>
  <si>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</si>
  <si>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</si>
  <si>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</si>
  <si>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</si>
  <si>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</si>
  <si>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</si>
  <si>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</si>
  <si>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</si>
  <si>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</si>
  <si>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</si>
  <si>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</si>
  <si>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</si>
  <si>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</si>
  <si>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</si>
  <si>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</si>
  <si>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</si>
  <si>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</si>
  <si>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</si>
  <si>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</si>
  <si>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</si>
  <si>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</si>
  <si>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</si>
  <si>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</si>
  <si>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</si>
  <si>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</si>
  <si>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</si>
  <si>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</si>
  <si>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</si>
  <si>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</si>
  <si>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</si>
  <si>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</si>
  <si>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</si>
  <si>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</si>
  <si>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</si>
  <si>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</si>
  <si>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</si>
  <si>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</si>
  <si>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</si>
  <si>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</si>
  <si>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</si>
  <si>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</si>
  <si>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</si>
  <si>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</si>
  <si>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</si>
  <si>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</si>
  <si>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</si>
  <si>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</si>
  <si>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</si>
  <si>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</si>
  <si>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</si>
  <si>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</si>
  <si>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</si>
  <si>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</si>
  <si>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</si>
  <si>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</si>
  <si>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</si>
  <si>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</si>
  <si>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</si>
  <si>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</si>
  <si>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</si>
  <si>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</si>
  <si>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</si>
  <si>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- ARABSKÁ KOBERCE, MALBY, POTR.TOP., STĚH</t>
  </si>
  <si>
    <t>blok A,B,C,D</t>
  </si>
  <si>
    <t>61</t>
  </si>
  <si>
    <t>Upravy povrchů vnitřní</t>
  </si>
  <si>
    <t>610 99-1111.R00</t>
  </si>
  <si>
    <t xml:space="preserve">Zakrývání výplní vnitřních otvorů </t>
  </si>
  <si>
    <t>m2</t>
  </si>
  <si>
    <t>95</t>
  </si>
  <si>
    <t>Dokončovací kce na pozem.stav.</t>
  </si>
  <si>
    <t>952 90-1111.R00</t>
  </si>
  <si>
    <t xml:space="preserve">Vyčištění budov o výšce podlaží do 4 m </t>
  </si>
  <si>
    <t>97</t>
  </si>
  <si>
    <t>Prorážení otvorů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</si>
  <si>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</si>
  <si>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</si>
  <si>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</si>
  <si>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</si>
  <si>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</si>
  <si>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98-1101.R00</t>
  </si>
  <si>
    <t xml:space="preserve">Kontejner, suť bez příměsí, odvoz a likvidace, 3 t </t>
  </si>
  <si>
    <t>979 08-7312.R00</t>
  </si>
  <si>
    <t xml:space="preserve">Vodorovné přemístění vyb. hmot nošením do 10 m </t>
  </si>
  <si>
    <t>979 08-7392.R00</t>
  </si>
  <si>
    <t xml:space="preserve">Příplatek za nošení vyb. hmot každých dalších 10 m </t>
  </si>
  <si>
    <t>776</t>
  </si>
  <si>
    <t>Podlahy povlakové</t>
  </si>
  <si>
    <t>776 51-1820.R00</t>
  </si>
  <si>
    <t xml:space="preserve">DMTZ- Odstranění krytin  podlah lepených </t>
  </si>
  <si>
    <t>776 40-1800.RT1</t>
  </si>
  <si>
    <t>DMTZ- Demontáž soklíků nebo lišt z PVC odstranění a uložení na hromady</t>
  </si>
  <si>
    <t>m</t>
  </si>
  <si>
    <t>776 10-1121.R00</t>
  </si>
  <si>
    <t xml:space="preserve">Provedení penetrace podkladu </t>
  </si>
  <si>
    <t>776 10-1115.R00</t>
  </si>
  <si>
    <t xml:space="preserve">Vyrovnání podkladů samonivelační hmotou </t>
  </si>
  <si>
    <t>697-41046.A</t>
  </si>
  <si>
    <t xml:space="preserve">DOD - Koberec zátěžový, š. 4 m </t>
  </si>
  <si>
    <t>776 57-2100.R00</t>
  </si>
  <si>
    <t xml:space="preserve">MTZ -Lepení povlakových podlah z pásů textilních </t>
  </si>
  <si>
    <t>283-41110.A</t>
  </si>
  <si>
    <t xml:space="preserve">DOD - Lišta - soklík kobercový </t>
  </si>
  <si>
    <t>776 43-1020.R00</t>
  </si>
  <si>
    <t xml:space="preserve">MTZ- Lepení podlahových soklíků z kobercových pásů </t>
  </si>
  <si>
    <t>283-001</t>
  </si>
  <si>
    <t>DOD -  AL podlahová přechodová samolepící lišta š 40 mm, h 10 mm,</t>
  </si>
  <si>
    <t>283-005</t>
  </si>
  <si>
    <t>D+M lišta rohová AL, kotvení vrutem 40x40x1,5mm</t>
  </si>
  <si>
    <t>283-002</t>
  </si>
  <si>
    <t xml:space="preserve">MZT podlahové přechodové lišty </t>
  </si>
  <si>
    <t>283-003</t>
  </si>
  <si>
    <t xml:space="preserve">přesun nábytku - demontáž a vystěhování </t>
  </si>
  <si>
    <t>hod</t>
  </si>
  <si>
    <t>283-004</t>
  </si>
  <si>
    <t xml:space="preserve">přesun nábytku - zpětná montáž a nastěhování </t>
  </si>
  <si>
    <t>998 77-6101.R00</t>
  </si>
  <si>
    <t xml:space="preserve">Přesun hmot pro podlahy povlakové, výšky do 6 m </t>
  </si>
  <si>
    <t>783</t>
  </si>
  <si>
    <t>Nátěry</t>
  </si>
  <si>
    <t>783 42-4240.R00</t>
  </si>
  <si>
    <t>Nátěr syntet. potrubí do DN 50 mm  Z+1x +1x email A+B+C</t>
  </si>
  <si>
    <t>783 22-2100.R00</t>
  </si>
  <si>
    <t>Nátěr syntetický kovových konstrukcí dvojnásobný zárubně ocelové 28 ks</t>
  </si>
  <si>
    <t>784</t>
  </si>
  <si>
    <t>Malby</t>
  </si>
  <si>
    <t>784 49-7901.R00</t>
  </si>
  <si>
    <t xml:space="preserve">Mydlení jednonásobné, místnost H do 3,8 m </t>
  </si>
  <si>
    <t>784 45-2921.R00</t>
  </si>
  <si>
    <t xml:space="preserve">Oprava,malba směsí tekut.2x, míst. 3,8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</si>
</sst>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B37" sqref="B37:G4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A18" sqref="A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- ARABSKÁ KOBERCE, MALBY, POTR.TOP., STĚH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A,B,C,D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61</v>
      </c>
      <c r="B7" s="86" t="str">
        <f>Položky!C7</f>
        <v>Upravy povrchů vnitřní</v>
      </c>
      <c r="C7" s="87"/>
      <c r="D7" s="88"/>
      <c r="E7" s="172">
        <f>Položky!BA9</f>
        <v>0</v>
      </c>
      <c r="F7" s="173">
        <f>Položky!BB9</f>
        <v>0</v>
      </c>
      <c r="G7" s="173">
        <f>Položky!BC9</f>
        <v>0</v>
      </c>
      <c r="H7" s="173">
        <f>Položky!BD9</f>
        <v>0</v>
      </c>
      <c r="I7" s="174">
        <f>Položky!BE9</f>
        <v>0</v>
      </c>
    </row>
    <row r="8" spans="1:57" s="11" customFormat="1" x14ac:dyDescent="0.2">
      <c r="A8" s="171" t="str">
        <f>Položky!B10</f>
        <v>95</v>
      </c>
      <c r="B8" s="86" t="str">
        <f>Položky!C10</f>
        <v>Dokončovací kce na pozem.stav.</v>
      </c>
      <c r="C8" s="87"/>
      <c r="D8" s="88"/>
      <c r="E8" s="172">
        <f>Položky!BA12</f>
        <v>0</v>
      </c>
      <c r="F8" s="173">
        <f>Položky!BB12</f>
        <v>0</v>
      </c>
      <c r="G8" s="173">
        <f>Položky!BC12</f>
        <v>0</v>
      </c>
      <c r="H8" s="173">
        <f>Položky!BD12</f>
        <v>0</v>
      </c>
      <c r="I8" s="174">
        <f>Položky!BE12</f>
        <v>0</v>
      </c>
    </row>
    <row r="9" spans="1:57" s="11" customFormat="1" x14ac:dyDescent="0.2">
      <c r="A9" s="171" t="str">
        <f>Položky!B13</f>
        <v>97</v>
      </c>
      <c r="B9" s="86" t="str">
        <f>Položky!C13</f>
        <v>Prorážení otvorů</v>
      </c>
      <c r="C9" s="87"/>
      <c r="D9" s="88"/>
      <c r="E9" s="172">
        <f>Položky!BA19</f>
        <v>0</v>
      </c>
      <c r="F9" s="173">
        <f>Položky!BB19</f>
        <v>0</v>
      </c>
      <c r="G9" s="173">
        <f>Položky!BC19</f>
        <v>0</v>
      </c>
      <c r="H9" s="173">
        <f>Položky!BD19</f>
        <v>0</v>
      </c>
      <c r="I9" s="174">
        <f>Položky!BE19</f>
        <v>0</v>
      </c>
    </row>
    <row r="10" spans="1:57" s="11" customFormat="1" x14ac:dyDescent="0.2">
      <c r="A10" s="171" t="str">
        <f>Položky!B20</f>
        <v>776</v>
      </c>
      <c r="B10" s="86" t="str">
        <f>Položky!C20</f>
        <v>Podlahy povlakové</v>
      </c>
      <c r="C10" s="87"/>
      <c r="D10" s="88"/>
      <c r="E10" s="172">
        <f>Položky!BA35</f>
        <v>0</v>
      </c>
      <c r="F10" s="173">
        <f>Položky!BB35</f>
        <v>0</v>
      </c>
      <c r="G10" s="173">
        <f>Položky!BC35</f>
        <v>0</v>
      </c>
      <c r="H10" s="173">
        <f>Položky!BD35</f>
        <v>0</v>
      </c>
      <c r="I10" s="174">
        <f>Položky!BE35</f>
        <v>0</v>
      </c>
    </row>
    <row r="11" spans="1:57" s="11" customFormat="1" x14ac:dyDescent="0.2">
      <c r="A11" s="171" t="str">
        <f>Položky!B36</f>
        <v>783</v>
      </c>
      <c r="B11" s="86" t="str">
        <f>Položky!C36</f>
        <v>Nátěry</v>
      </c>
      <c r="C11" s="87"/>
      <c r="D11" s="88"/>
      <c r="E11" s="172">
        <f>Položky!BA39</f>
        <v>0</v>
      </c>
      <c r="F11" s="173">
        <f>Položky!BB39</f>
        <v>0</v>
      </c>
      <c r="G11" s="173">
        <f>Položky!BC39</f>
        <v>0</v>
      </c>
      <c r="H11" s="173">
        <f>Položky!BD39</f>
        <v>0</v>
      </c>
      <c r="I11" s="174">
        <f>Položky!BE39</f>
        <v>0</v>
      </c>
    </row>
    <row r="12" spans="1:57" s="11" customFormat="1" ht="13.5" thickBot="1" x14ac:dyDescent="0.25">
      <c r="A12" s="171" t="str">
        <f>Položky!B40</f>
        <v>784</v>
      </c>
      <c r="B12" s="86" t="str">
        <f>Položky!C40</f>
        <v>Malby</v>
      </c>
      <c r="C12" s="87"/>
      <c r="D12" s="88"/>
      <c r="E12" s="172">
        <f>Položky!BA43</f>
        <v>0</v>
      </c>
      <c r="F12" s="173">
        <f>Položky!BB43</f>
        <v>0</v>
      </c>
      <c r="G12" s="173">
        <f>Položky!BC43</f>
        <v>0</v>
      </c>
      <c r="H12" s="173">
        <f>Položky!BD43</f>
        <v>0</v>
      </c>
      <c r="I12" s="174">
        <f>Položky!BE43</f>
        <v>0</v>
      </c>
    </row>
    <row r="13" spans="1:57" s="94" customFormat="1" ht="13.5" thickBot="1" x14ac:dyDescent="0.25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 x14ac:dyDescent="0.2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 x14ac:dyDescent="0.25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 x14ac:dyDescent="0.25">
      <c r="A16" s="97"/>
      <c r="B16" s="97"/>
      <c r="C16" s="97"/>
      <c r="D16" s="97"/>
      <c r="E16" s="97"/>
      <c r="F16" s="97"/>
      <c r="G16" s="97"/>
      <c r="H16" s="97"/>
      <c r="I16" s="97"/>
    </row>
    <row r="17" spans="1:53" x14ac:dyDescent="0.2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 x14ac:dyDescent="0.2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5" thickBot="1" x14ac:dyDescent="0.25">
      <c r="A19" s="114"/>
      <c r="B19" s="115" t="s">
        <v>56</v>
      </c>
      <c r="C19" s="116"/>
      <c r="D19" s="117"/>
      <c r="E19" s="118"/>
      <c r="F19" s="119"/>
      <c r="G19" s="119"/>
      <c r="H19" s="188">
        <f>SUM(H18:H18)</f>
        <v>0</v>
      </c>
      <c r="I19" s="189"/>
    </row>
    <row r="20" spans="1:53" x14ac:dyDescent="0.2">
      <c r="A20" s="97"/>
      <c r="B20" s="97"/>
      <c r="C20" s="97"/>
      <c r="D20" s="97"/>
      <c r="E20" s="97"/>
      <c r="F20" s="97"/>
      <c r="G20" s="97"/>
      <c r="H20" s="97"/>
      <c r="I20" s="97"/>
    </row>
    <row r="21" spans="1:53" x14ac:dyDescent="0.2">
      <c r="B21" s="94"/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6"/>
  <sheetViews>
    <sheetView showGridLines="0" showZeros="0" zoomScaleNormal="100" workbookViewId="0">
      <selection activeCell="A43" sqref="A43:IV45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- ARABSKÁ KOBERCE, MALBY, POTR.TOP., STĚH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A,B,C,D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1045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8.0000000000000007E-5</v>
      </c>
    </row>
    <row r="9" spans="1:104" x14ac:dyDescent="0.2">
      <c r="A9" s="157"/>
      <c r="B9" s="158" t="s">
        <v>66</v>
      </c>
      <c r="C9" s="159" t="str">
        <f>CONCATENATE(B7," ",C7)</f>
        <v>61 Upravy povrchů vnitřní</v>
      </c>
      <c r="D9" s="157"/>
      <c r="E9" s="160"/>
      <c r="F9" s="160"/>
      <c r="G9" s="161">
        <f>SUM(G7:G8)</f>
        <v>0</v>
      </c>
      <c r="O9" s="150">
        <v>4</v>
      </c>
      <c r="BA9" s="162">
        <f>SUM(BA7:BA8)</f>
        <v>0</v>
      </c>
      <c r="BB9" s="162">
        <f>SUM(BB7:BB8)</f>
        <v>0</v>
      </c>
      <c r="BC9" s="162">
        <f>SUM(BC7:BC8)</f>
        <v>0</v>
      </c>
      <c r="BD9" s="162">
        <f>SUM(BD7:BD8)</f>
        <v>0</v>
      </c>
      <c r="BE9" s="162">
        <f>SUM(BE7:BE8)</f>
        <v>0</v>
      </c>
    </row>
    <row r="10" spans="1:104" x14ac:dyDescent="0.2">
      <c r="A10" s="143" t="s">
        <v>65</v>
      </c>
      <c r="B10" s="144" t="s">
        <v>74</v>
      </c>
      <c r="C10" s="145" t="s">
        <v>75</v>
      </c>
      <c r="D10" s="146"/>
      <c r="E10" s="147"/>
      <c r="F10" s="147"/>
      <c r="G10" s="148"/>
      <c r="H10" s="149"/>
      <c r="I10" s="149"/>
      <c r="O10" s="150">
        <v>1</v>
      </c>
    </row>
    <row r="11" spans="1:104" x14ac:dyDescent="0.2">
      <c r="A11" s="151">
        <v>2</v>
      </c>
      <c r="B11" s="152" t="s">
        <v>76</v>
      </c>
      <c r="C11" s="153" t="s">
        <v>77</v>
      </c>
      <c r="D11" s="154" t="s">
        <v>73</v>
      </c>
      <c r="E11" s="155">
        <v>1374.63</v>
      </c>
      <c r="F11" s="155">
        <v>0</v>
      </c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2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4.0000000000000003E-5</v>
      </c>
    </row>
    <row r="12" spans="1:104" x14ac:dyDescent="0.2">
      <c r="A12" s="157"/>
      <c r="B12" s="158" t="s">
        <v>66</v>
      </c>
      <c r="C12" s="159" t="str">
        <f>CONCATENATE(B10," ",C10)</f>
        <v>95 Dokončovací kce na pozem.stav.</v>
      </c>
      <c r="D12" s="157"/>
      <c r="E12" s="160"/>
      <c r="F12" s="160"/>
      <c r="G12" s="161">
        <f>SUM(G10:G11)</f>
        <v>0</v>
      </c>
      <c r="O12" s="150">
        <v>4</v>
      </c>
      <c r="BA12" s="162">
        <f>SUM(BA10:BA11)</f>
        <v>0</v>
      </c>
      <c r="BB12" s="162">
        <f>SUM(BB10:BB11)</f>
        <v>0</v>
      </c>
      <c r="BC12" s="162">
        <f>SUM(BC10:BC11)</f>
        <v>0</v>
      </c>
      <c r="BD12" s="162">
        <f>SUM(BD10:BD11)</f>
        <v>0</v>
      </c>
      <c r="BE12" s="162">
        <f>SUM(BE10:BE11)</f>
        <v>0</v>
      </c>
    </row>
    <row r="13" spans="1:104" x14ac:dyDescent="0.2">
      <c r="A13" s="143" t="s">
        <v>65</v>
      </c>
      <c r="B13" s="144" t="s">
        <v>78</v>
      </c>
      <c r="C13" s="145" t="s">
        <v>79</v>
      </c>
      <c r="D13" s="146"/>
      <c r="E13" s="147"/>
      <c r="F13" s="147"/>
      <c r="G13" s="148"/>
      <c r="H13" s="149"/>
      <c r="I13" s="149"/>
      <c r="O13" s="150">
        <v>1</v>
      </c>
    </row>
    <row r="14" spans="1:104" x14ac:dyDescent="0.2">
      <c r="A14" s="151">
        <v>3</v>
      </c>
      <c r="B14" s="152" t="s">
        <v>80</v>
      </c>
      <c r="C14" s="153" t="s">
        <v>81</v>
      </c>
      <c r="D14" s="154" t="s">
        <v>82</v>
      </c>
      <c r="E14" s="155">
        <v>1.2649999999999999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3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1">
        <v>4</v>
      </c>
      <c r="B15" s="152" t="s">
        <v>83</v>
      </c>
      <c r="C15" s="153" t="s">
        <v>84</v>
      </c>
      <c r="D15" s="154" t="s">
        <v>82</v>
      </c>
      <c r="E15" s="155">
        <v>253</v>
      </c>
      <c r="F15" s="155">
        <v>0</v>
      </c>
      <c r="G15" s="156">
        <f>E15*F15</f>
        <v>0</v>
      </c>
      <c r="O15" s="150">
        <v>2</v>
      </c>
      <c r="AA15" s="123">
        <v>12</v>
      </c>
      <c r="AB15" s="123">
        <v>0</v>
      </c>
      <c r="AC15" s="123">
        <v>4</v>
      </c>
      <c r="AZ15" s="123">
        <v>1</v>
      </c>
      <c r="BA15" s="123">
        <f>IF(AZ15=1,G15,0)</f>
        <v>0</v>
      </c>
      <c r="BB15" s="123">
        <f>IF(AZ15=2,G15,0)</f>
        <v>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0</v>
      </c>
    </row>
    <row r="16" spans="1:104" x14ac:dyDescent="0.2">
      <c r="A16" s="151">
        <v>5</v>
      </c>
      <c r="B16" s="152" t="s">
        <v>85</v>
      </c>
      <c r="C16" s="153" t="s">
        <v>86</v>
      </c>
      <c r="D16" s="154" t="s">
        <v>82</v>
      </c>
      <c r="E16" s="155">
        <v>1.2649999999999999</v>
      </c>
      <c r="F16" s="155">
        <v>0</v>
      </c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5</v>
      </c>
      <c r="AZ16" s="123">
        <v>1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0</v>
      </c>
    </row>
    <row r="17" spans="1:104" x14ac:dyDescent="0.2">
      <c r="A17" s="151">
        <v>6</v>
      </c>
      <c r="B17" s="152" t="s">
        <v>87</v>
      </c>
      <c r="C17" s="153" t="s">
        <v>88</v>
      </c>
      <c r="D17" s="154" t="s">
        <v>82</v>
      </c>
      <c r="E17" s="155">
        <v>1.2649999999999999</v>
      </c>
      <c r="F17" s="155">
        <v>0</v>
      </c>
      <c r="G17" s="156">
        <f>E17*F17</f>
        <v>0</v>
      </c>
      <c r="O17" s="150">
        <v>2</v>
      </c>
      <c r="AA17" s="123">
        <v>12</v>
      </c>
      <c r="AB17" s="123">
        <v>0</v>
      </c>
      <c r="AC17" s="123">
        <v>6</v>
      </c>
      <c r="AZ17" s="123">
        <v>1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0</v>
      </c>
    </row>
    <row r="18" spans="1:104" x14ac:dyDescent="0.2">
      <c r="A18" s="151">
        <v>7</v>
      </c>
      <c r="B18" s="152" t="s">
        <v>89</v>
      </c>
      <c r="C18" s="153" t="s">
        <v>90</v>
      </c>
      <c r="D18" s="154" t="s">
        <v>82</v>
      </c>
      <c r="E18" s="155">
        <v>3.7949999999999999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7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0</v>
      </c>
    </row>
    <row r="19" spans="1:104" x14ac:dyDescent="0.2">
      <c r="A19" s="157"/>
      <c r="B19" s="158" t="s">
        <v>66</v>
      </c>
      <c r="C19" s="159" t="str">
        <f>CONCATENATE(B13," ",C13)</f>
        <v>97 Prorážení otvorů</v>
      </c>
      <c r="D19" s="157"/>
      <c r="E19" s="160"/>
      <c r="F19" s="160"/>
      <c r="G19" s="161">
        <f>SUM(G13:G18)</f>
        <v>0</v>
      </c>
      <c r="O19" s="150">
        <v>4</v>
      </c>
      <c r="BA19" s="162">
        <f>SUM(BA13:BA18)</f>
        <v>0</v>
      </c>
      <c r="BB19" s="162">
        <f>SUM(BB13:BB18)</f>
        <v>0</v>
      </c>
      <c r="BC19" s="162">
        <f>SUM(BC13:BC18)</f>
        <v>0</v>
      </c>
      <c r="BD19" s="162">
        <f>SUM(BD13:BD18)</f>
        <v>0</v>
      </c>
      <c r="BE19" s="162">
        <f>SUM(BE13:BE18)</f>
        <v>0</v>
      </c>
    </row>
    <row r="20" spans="1:104" x14ac:dyDescent="0.2">
      <c r="A20" s="143" t="s">
        <v>65</v>
      </c>
      <c r="B20" s="144" t="s">
        <v>91</v>
      </c>
      <c r="C20" s="145" t="s">
        <v>92</v>
      </c>
      <c r="D20" s="146"/>
      <c r="E20" s="147"/>
      <c r="F20" s="147"/>
      <c r="G20" s="148"/>
      <c r="H20" s="149"/>
      <c r="I20" s="149"/>
      <c r="O20" s="150">
        <v>1</v>
      </c>
    </row>
    <row r="21" spans="1:104" x14ac:dyDescent="0.2">
      <c r="A21" s="151">
        <v>8</v>
      </c>
      <c r="B21" s="152" t="s">
        <v>93</v>
      </c>
      <c r="C21" s="153" t="s">
        <v>94</v>
      </c>
      <c r="D21" s="154" t="s">
        <v>73</v>
      </c>
      <c r="E21" s="155">
        <v>1074.25</v>
      </c>
      <c r="F21" s="155">
        <v>0</v>
      </c>
      <c r="G21" s="156">
        <f t="shared" ref="G21:G34" si="0">E21*F21</f>
        <v>0</v>
      </c>
      <c r="O21" s="150">
        <v>2</v>
      </c>
      <c r="AA21" s="123">
        <v>12</v>
      </c>
      <c r="AB21" s="123">
        <v>0</v>
      </c>
      <c r="AC21" s="123">
        <v>8</v>
      </c>
      <c r="AZ21" s="123">
        <v>2</v>
      </c>
      <c r="BA21" s="123">
        <f t="shared" ref="BA21:BA34" si="1">IF(AZ21=1,G21,0)</f>
        <v>0</v>
      </c>
      <c r="BB21" s="123">
        <f t="shared" ref="BB21:BB34" si="2">IF(AZ21=2,G21,0)</f>
        <v>0</v>
      </c>
      <c r="BC21" s="123">
        <f t="shared" ref="BC21:BC34" si="3">IF(AZ21=3,G21,0)</f>
        <v>0</v>
      </c>
      <c r="BD21" s="123">
        <f t="shared" ref="BD21:BD34" si="4">IF(AZ21=4,G21,0)</f>
        <v>0</v>
      </c>
      <c r="BE21" s="123">
        <f t="shared" ref="BE21:BE34" si="5">IF(AZ21=5,G21,0)</f>
        <v>0</v>
      </c>
      <c r="CZ21" s="123">
        <v>0</v>
      </c>
    </row>
    <row r="22" spans="1:104" ht="22.5" x14ac:dyDescent="0.2">
      <c r="A22" s="151">
        <v>9</v>
      </c>
      <c r="B22" s="152" t="s">
        <v>95</v>
      </c>
      <c r="C22" s="153" t="s">
        <v>96</v>
      </c>
      <c r="D22" s="154" t="s">
        <v>97</v>
      </c>
      <c r="E22" s="155">
        <v>1182</v>
      </c>
      <c r="F22" s="155">
        <v>0</v>
      </c>
      <c r="G22" s="156">
        <f t="shared" si="0"/>
        <v>0</v>
      </c>
      <c r="O22" s="150">
        <v>2</v>
      </c>
      <c r="AA22" s="123">
        <v>12</v>
      </c>
      <c r="AB22" s="123">
        <v>0</v>
      </c>
      <c r="AC22" s="123">
        <v>9</v>
      </c>
      <c r="AZ22" s="123">
        <v>2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x14ac:dyDescent="0.2">
      <c r="A23" s="151">
        <v>10</v>
      </c>
      <c r="B23" s="152" t="s">
        <v>98</v>
      </c>
      <c r="C23" s="153" t="s">
        <v>99</v>
      </c>
      <c r="D23" s="154" t="s">
        <v>73</v>
      </c>
      <c r="E23" s="155">
        <v>1074.25</v>
      </c>
      <c r="F23" s="155">
        <v>0</v>
      </c>
      <c r="G23" s="156">
        <f t="shared" si="0"/>
        <v>0</v>
      </c>
      <c r="O23" s="150">
        <v>2</v>
      </c>
      <c r="AA23" s="123">
        <v>12</v>
      </c>
      <c r="AB23" s="123">
        <v>0</v>
      </c>
      <c r="AC23" s="123">
        <v>10</v>
      </c>
      <c r="AZ23" s="123">
        <v>2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x14ac:dyDescent="0.2">
      <c r="A24" s="151">
        <v>11</v>
      </c>
      <c r="B24" s="152" t="s">
        <v>100</v>
      </c>
      <c r="C24" s="153" t="s">
        <v>101</v>
      </c>
      <c r="D24" s="154" t="s">
        <v>73</v>
      </c>
      <c r="E24" s="155">
        <v>1074.25</v>
      </c>
      <c r="F24" s="155">
        <v>0</v>
      </c>
      <c r="G24" s="156">
        <f t="shared" si="0"/>
        <v>0</v>
      </c>
      <c r="O24" s="150">
        <v>2</v>
      </c>
      <c r="AA24" s="123">
        <v>12</v>
      </c>
      <c r="AB24" s="123">
        <v>0</v>
      </c>
      <c r="AC24" s="123">
        <v>11</v>
      </c>
      <c r="AZ24" s="123">
        <v>2</v>
      </c>
      <c r="BA24" s="123">
        <f t="shared" si="1"/>
        <v>0</v>
      </c>
      <c r="BB24" s="123">
        <f t="shared" si="2"/>
        <v>0</v>
      </c>
      <c r="BC24" s="123">
        <f t="shared" si="3"/>
        <v>0</v>
      </c>
      <c r="BD24" s="123">
        <f t="shared" si="4"/>
        <v>0</v>
      </c>
      <c r="BE24" s="123">
        <f t="shared" si="5"/>
        <v>0</v>
      </c>
      <c r="CZ24" s="123">
        <v>0</v>
      </c>
    </row>
    <row r="25" spans="1:104" x14ac:dyDescent="0.2">
      <c r="A25" s="151">
        <v>12</v>
      </c>
      <c r="B25" s="152" t="s">
        <v>102</v>
      </c>
      <c r="C25" s="153" t="s">
        <v>103</v>
      </c>
      <c r="D25" s="154" t="s">
        <v>73</v>
      </c>
      <c r="E25" s="155">
        <v>1158.3</v>
      </c>
      <c r="F25" s="155">
        <v>0</v>
      </c>
      <c r="G25" s="156">
        <f t="shared" si="0"/>
        <v>0</v>
      </c>
      <c r="O25" s="150">
        <v>2</v>
      </c>
      <c r="AA25" s="123">
        <v>12</v>
      </c>
      <c r="AB25" s="123">
        <v>1</v>
      </c>
      <c r="AC25" s="123">
        <v>12</v>
      </c>
      <c r="AZ25" s="123">
        <v>2</v>
      </c>
      <c r="BA25" s="123">
        <f t="shared" si="1"/>
        <v>0</v>
      </c>
      <c r="BB25" s="123">
        <f t="shared" si="2"/>
        <v>0</v>
      </c>
      <c r="BC25" s="123">
        <f t="shared" si="3"/>
        <v>0</v>
      </c>
      <c r="BD25" s="123">
        <f t="shared" si="4"/>
        <v>0</v>
      </c>
      <c r="BE25" s="123">
        <f t="shared" si="5"/>
        <v>0</v>
      </c>
      <c r="CZ25" s="123">
        <v>1.6000000000000001E-3</v>
      </c>
    </row>
    <row r="26" spans="1:104" x14ac:dyDescent="0.2">
      <c r="A26" s="151">
        <v>13</v>
      </c>
      <c r="B26" s="152" t="s">
        <v>104</v>
      </c>
      <c r="C26" s="153" t="s">
        <v>105</v>
      </c>
      <c r="D26" s="154" t="s">
        <v>73</v>
      </c>
      <c r="E26" s="155">
        <v>1074.25</v>
      </c>
      <c r="F26" s="155">
        <v>0</v>
      </c>
      <c r="G26" s="156">
        <f t="shared" si="0"/>
        <v>0</v>
      </c>
      <c r="O26" s="150">
        <v>2</v>
      </c>
      <c r="AA26" s="123">
        <v>12</v>
      </c>
      <c r="AB26" s="123">
        <v>0</v>
      </c>
      <c r="AC26" s="123">
        <v>13</v>
      </c>
      <c r="AZ26" s="123">
        <v>2</v>
      </c>
      <c r="BA26" s="123">
        <f t="shared" si="1"/>
        <v>0</v>
      </c>
      <c r="BB26" s="123">
        <f t="shared" si="2"/>
        <v>0</v>
      </c>
      <c r="BC26" s="123">
        <f t="shared" si="3"/>
        <v>0</v>
      </c>
      <c r="BD26" s="123">
        <f t="shared" si="4"/>
        <v>0</v>
      </c>
      <c r="BE26" s="123">
        <f t="shared" si="5"/>
        <v>0</v>
      </c>
      <c r="CZ26" s="123">
        <v>3.6000000000000002E-4</v>
      </c>
    </row>
    <row r="27" spans="1:104" x14ac:dyDescent="0.2">
      <c r="A27" s="151">
        <v>14</v>
      </c>
      <c r="B27" s="152" t="s">
        <v>106</v>
      </c>
      <c r="C27" s="153" t="s">
        <v>107</v>
      </c>
      <c r="D27" s="154" t="s">
        <v>97</v>
      </c>
      <c r="E27" s="155">
        <v>1239</v>
      </c>
      <c r="F27" s="155">
        <v>0</v>
      </c>
      <c r="G27" s="156">
        <f t="shared" si="0"/>
        <v>0</v>
      </c>
      <c r="O27" s="150">
        <v>2</v>
      </c>
      <c r="AA27" s="123">
        <v>12</v>
      </c>
      <c r="AB27" s="123">
        <v>1</v>
      </c>
      <c r="AC27" s="123">
        <v>14</v>
      </c>
      <c r="AZ27" s="123">
        <v>2</v>
      </c>
      <c r="BA27" s="123">
        <f t="shared" si="1"/>
        <v>0</v>
      </c>
      <c r="BB27" s="123">
        <f t="shared" si="2"/>
        <v>0</v>
      </c>
      <c r="BC27" s="123">
        <f t="shared" si="3"/>
        <v>0</v>
      </c>
      <c r="BD27" s="123">
        <f t="shared" si="4"/>
        <v>0</v>
      </c>
      <c r="BE27" s="123">
        <f t="shared" si="5"/>
        <v>0</v>
      </c>
      <c r="CZ27" s="123">
        <v>1.4999999999999999E-4</v>
      </c>
    </row>
    <row r="28" spans="1:104" x14ac:dyDescent="0.2">
      <c r="A28" s="151">
        <v>15</v>
      </c>
      <c r="B28" s="152" t="s">
        <v>108</v>
      </c>
      <c r="C28" s="153" t="s">
        <v>109</v>
      </c>
      <c r="D28" s="154" t="s">
        <v>97</v>
      </c>
      <c r="E28" s="155">
        <v>1182</v>
      </c>
      <c r="F28" s="155">
        <v>0</v>
      </c>
      <c r="G28" s="156">
        <f t="shared" si="0"/>
        <v>0</v>
      </c>
      <c r="O28" s="150">
        <v>2</v>
      </c>
      <c r="AA28" s="123">
        <v>12</v>
      </c>
      <c r="AB28" s="123">
        <v>0</v>
      </c>
      <c r="AC28" s="123">
        <v>15</v>
      </c>
      <c r="AZ28" s="123">
        <v>2</v>
      </c>
      <c r="BA28" s="123">
        <f t="shared" si="1"/>
        <v>0</v>
      </c>
      <c r="BB28" s="123">
        <f t="shared" si="2"/>
        <v>0</v>
      </c>
      <c r="BC28" s="123">
        <f t="shared" si="3"/>
        <v>0</v>
      </c>
      <c r="BD28" s="123">
        <f t="shared" si="4"/>
        <v>0</v>
      </c>
      <c r="BE28" s="123">
        <f t="shared" si="5"/>
        <v>0</v>
      </c>
      <c r="CZ28" s="123">
        <v>3.0000000000000001E-5</v>
      </c>
    </row>
    <row r="29" spans="1:104" ht="22.5" x14ac:dyDescent="0.2">
      <c r="A29" s="151">
        <v>16</v>
      </c>
      <c r="B29" s="152" t="s">
        <v>110</v>
      </c>
      <c r="C29" s="153" t="s">
        <v>111</v>
      </c>
      <c r="D29" s="154" t="s">
        <v>97</v>
      </c>
      <c r="E29" s="155">
        <v>111</v>
      </c>
      <c r="F29" s="155">
        <v>0</v>
      </c>
      <c r="G29" s="156">
        <f t="shared" si="0"/>
        <v>0</v>
      </c>
      <c r="O29" s="150">
        <v>2</v>
      </c>
      <c r="AA29" s="123">
        <v>12</v>
      </c>
      <c r="AB29" s="123">
        <v>0</v>
      </c>
      <c r="AC29" s="123">
        <v>16</v>
      </c>
      <c r="AZ29" s="123">
        <v>2</v>
      </c>
      <c r="BA29" s="123">
        <f t="shared" si="1"/>
        <v>0</v>
      </c>
      <c r="BB29" s="123">
        <f t="shared" si="2"/>
        <v>0</v>
      </c>
      <c r="BC29" s="123">
        <f t="shared" si="3"/>
        <v>0</v>
      </c>
      <c r="BD29" s="123">
        <f t="shared" si="4"/>
        <v>0</v>
      </c>
      <c r="BE29" s="123">
        <f t="shared" si="5"/>
        <v>0</v>
      </c>
      <c r="CZ29" s="123">
        <v>0</v>
      </c>
    </row>
    <row r="30" spans="1:104" x14ac:dyDescent="0.2">
      <c r="A30" s="151">
        <v>17</v>
      </c>
      <c r="B30" s="152" t="s">
        <v>112</v>
      </c>
      <c r="C30" s="153" t="s">
        <v>113</v>
      </c>
      <c r="D30" s="154" t="s">
        <v>97</v>
      </c>
      <c r="E30" s="155">
        <v>9.5</v>
      </c>
      <c r="F30" s="155">
        <v>0</v>
      </c>
      <c r="G30" s="156">
        <f t="shared" si="0"/>
        <v>0</v>
      </c>
      <c r="O30" s="150">
        <v>2</v>
      </c>
      <c r="AA30" s="123">
        <v>12</v>
      </c>
      <c r="AB30" s="123">
        <v>0</v>
      </c>
      <c r="AC30" s="123">
        <v>17</v>
      </c>
      <c r="AZ30" s="123">
        <v>2</v>
      </c>
      <c r="BA30" s="123">
        <f t="shared" si="1"/>
        <v>0</v>
      </c>
      <c r="BB30" s="123">
        <f t="shared" si="2"/>
        <v>0</v>
      </c>
      <c r="BC30" s="123">
        <f t="shared" si="3"/>
        <v>0</v>
      </c>
      <c r="BD30" s="123">
        <f t="shared" si="4"/>
        <v>0</v>
      </c>
      <c r="BE30" s="123">
        <f t="shared" si="5"/>
        <v>0</v>
      </c>
      <c r="CZ30" s="123">
        <v>0</v>
      </c>
    </row>
    <row r="31" spans="1:104" x14ac:dyDescent="0.2">
      <c r="A31" s="151">
        <v>18</v>
      </c>
      <c r="B31" s="152" t="s">
        <v>114</v>
      </c>
      <c r="C31" s="153" t="s">
        <v>115</v>
      </c>
      <c r="D31" s="154" t="s">
        <v>97</v>
      </c>
      <c r="E31" s="155">
        <v>101</v>
      </c>
      <c r="F31" s="155">
        <v>0</v>
      </c>
      <c r="G31" s="156">
        <f t="shared" si="0"/>
        <v>0</v>
      </c>
      <c r="O31" s="150">
        <v>2</v>
      </c>
      <c r="AA31" s="123">
        <v>12</v>
      </c>
      <c r="AB31" s="123">
        <v>0</v>
      </c>
      <c r="AC31" s="123">
        <v>18</v>
      </c>
      <c r="AZ31" s="123">
        <v>2</v>
      </c>
      <c r="BA31" s="123">
        <f t="shared" si="1"/>
        <v>0</v>
      </c>
      <c r="BB31" s="123">
        <f t="shared" si="2"/>
        <v>0</v>
      </c>
      <c r="BC31" s="123">
        <f t="shared" si="3"/>
        <v>0</v>
      </c>
      <c r="BD31" s="123">
        <f t="shared" si="4"/>
        <v>0</v>
      </c>
      <c r="BE31" s="123">
        <f t="shared" si="5"/>
        <v>0</v>
      </c>
      <c r="CZ31" s="123">
        <v>0</v>
      </c>
    </row>
    <row r="32" spans="1:104" x14ac:dyDescent="0.2">
      <c r="A32" s="151">
        <v>19</v>
      </c>
      <c r="B32" s="152" t="s">
        <v>116</v>
      </c>
      <c r="C32" s="153" t="s">
        <v>117</v>
      </c>
      <c r="D32" s="154" t="s">
        <v>118</v>
      </c>
      <c r="E32" s="155">
        <v>280</v>
      </c>
      <c r="F32" s="155">
        <v>0</v>
      </c>
      <c r="G32" s="156">
        <f t="shared" si="0"/>
        <v>0</v>
      </c>
      <c r="O32" s="150">
        <v>2</v>
      </c>
      <c r="AA32" s="123">
        <v>12</v>
      </c>
      <c r="AB32" s="123">
        <v>0</v>
      </c>
      <c r="AC32" s="123">
        <v>19</v>
      </c>
      <c r="AZ32" s="123">
        <v>2</v>
      </c>
      <c r="BA32" s="123">
        <f t="shared" si="1"/>
        <v>0</v>
      </c>
      <c r="BB32" s="123">
        <f t="shared" si="2"/>
        <v>0</v>
      </c>
      <c r="BC32" s="123">
        <f t="shared" si="3"/>
        <v>0</v>
      </c>
      <c r="BD32" s="123">
        <f t="shared" si="4"/>
        <v>0</v>
      </c>
      <c r="BE32" s="123">
        <f t="shared" si="5"/>
        <v>0</v>
      </c>
      <c r="CZ32" s="123">
        <v>0</v>
      </c>
    </row>
    <row r="33" spans="1:104" x14ac:dyDescent="0.2">
      <c r="A33" s="151">
        <v>20</v>
      </c>
      <c r="B33" s="152" t="s">
        <v>119</v>
      </c>
      <c r="C33" s="153" t="s">
        <v>120</v>
      </c>
      <c r="D33" s="154" t="s">
        <v>118</v>
      </c>
      <c r="E33" s="155">
        <v>280</v>
      </c>
      <c r="F33" s="155">
        <v>0</v>
      </c>
      <c r="G33" s="156">
        <f t="shared" si="0"/>
        <v>0</v>
      </c>
      <c r="O33" s="150">
        <v>2</v>
      </c>
      <c r="AA33" s="123">
        <v>12</v>
      </c>
      <c r="AB33" s="123">
        <v>0</v>
      </c>
      <c r="AC33" s="123">
        <v>20</v>
      </c>
      <c r="AZ33" s="123">
        <v>2</v>
      </c>
      <c r="BA33" s="123">
        <f t="shared" si="1"/>
        <v>0</v>
      </c>
      <c r="BB33" s="123">
        <f t="shared" si="2"/>
        <v>0</v>
      </c>
      <c r="BC33" s="123">
        <f t="shared" si="3"/>
        <v>0</v>
      </c>
      <c r="BD33" s="123">
        <f t="shared" si="4"/>
        <v>0</v>
      </c>
      <c r="BE33" s="123">
        <f t="shared" si="5"/>
        <v>0</v>
      </c>
      <c r="CZ33" s="123">
        <v>0</v>
      </c>
    </row>
    <row r="34" spans="1:104" x14ac:dyDescent="0.2">
      <c r="A34" s="151">
        <v>21</v>
      </c>
      <c r="B34" s="152" t="s">
        <v>121</v>
      </c>
      <c r="C34" s="153" t="s">
        <v>122</v>
      </c>
      <c r="D34" s="154" t="s">
        <v>82</v>
      </c>
      <c r="E34" s="155">
        <v>1.5</v>
      </c>
      <c r="F34" s="155">
        <v>0</v>
      </c>
      <c r="G34" s="156">
        <f t="shared" si="0"/>
        <v>0</v>
      </c>
      <c r="O34" s="150">
        <v>2</v>
      </c>
      <c r="AA34" s="123">
        <v>12</v>
      </c>
      <c r="AB34" s="123">
        <v>0</v>
      </c>
      <c r="AC34" s="123">
        <v>21</v>
      </c>
      <c r="AZ34" s="123">
        <v>2</v>
      </c>
      <c r="BA34" s="123">
        <f t="shared" si="1"/>
        <v>0</v>
      </c>
      <c r="BB34" s="123">
        <f t="shared" si="2"/>
        <v>0</v>
      </c>
      <c r="BC34" s="123">
        <f t="shared" si="3"/>
        <v>0</v>
      </c>
      <c r="BD34" s="123">
        <f t="shared" si="4"/>
        <v>0</v>
      </c>
      <c r="BE34" s="123">
        <f t="shared" si="5"/>
        <v>0</v>
      </c>
      <c r="CZ34" s="123">
        <v>0</v>
      </c>
    </row>
    <row r="35" spans="1:104" x14ac:dyDescent="0.2">
      <c r="A35" s="157"/>
      <c r="B35" s="158" t="s">
        <v>66</v>
      </c>
      <c r="C35" s="159" t="str">
        <f>CONCATENATE(B20," ",C20)</f>
        <v>776 Podlahy povlakové</v>
      </c>
      <c r="D35" s="157"/>
      <c r="E35" s="160"/>
      <c r="F35" s="160"/>
      <c r="G35" s="161">
        <f>SUM(G20:G34)</f>
        <v>0</v>
      </c>
      <c r="O35" s="150">
        <v>4</v>
      </c>
      <c r="BA35" s="162">
        <f>SUM(BA20:BA34)</f>
        <v>0</v>
      </c>
      <c r="BB35" s="162">
        <f>SUM(BB20:BB34)</f>
        <v>0</v>
      </c>
      <c r="BC35" s="162">
        <f>SUM(BC20:BC34)</f>
        <v>0</v>
      </c>
      <c r="BD35" s="162">
        <f>SUM(BD20:BD34)</f>
        <v>0</v>
      </c>
      <c r="BE35" s="162">
        <f>SUM(BE20:BE34)</f>
        <v>0</v>
      </c>
    </row>
    <row r="36" spans="1:104" x14ac:dyDescent="0.2">
      <c r="A36" s="143" t="s">
        <v>65</v>
      </c>
      <c r="B36" s="144" t="s">
        <v>123</v>
      </c>
      <c r="C36" s="145" t="s">
        <v>124</v>
      </c>
      <c r="D36" s="146"/>
      <c r="E36" s="147"/>
      <c r="F36" s="147"/>
      <c r="G36" s="148"/>
      <c r="H36" s="149"/>
      <c r="I36" s="149"/>
      <c r="O36" s="150">
        <v>1</v>
      </c>
    </row>
    <row r="37" spans="1:104" ht="22.5" x14ac:dyDescent="0.2">
      <c r="A37" s="151">
        <v>22</v>
      </c>
      <c r="B37" s="152" t="s">
        <v>125</v>
      </c>
      <c r="C37" s="153" t="s">
        <v>126</v>
      </c>
      <c r="D37" s="154" t="s">
        <v>97</v>
      </c>
      <c r="E37" s="155">
        <v>504</v>
      </c>
      <c r="F37" s="155">
        <v>0</v>
      </c>
      <c r="G37" s="156">
        <f>E37*F37</f>
        <v>0</v>
      </c>
      <c r="O37" s="150">
        <v>2</v>
      </c>
      <c r="AA37" s="123">
        <v>12</v>
      </c>
      <c r="AB37" s="123">
        <v>0</v>
      </c>
      <c r="AC37" s="123">
        <v>22</v>
      </c>
      <c r="AZ37" s="123">
        <v>2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6.9999999999999994E-5</v>
      </c>
    </row>
    <row r="38" spans="1:104" ht="22.5" x14ac:dyDescent="0.2">
      <c r="A38" s="151">
        <v>23</v>
      </c>
      <c r="B38" s="152" t="s">
        <v>127</v>
      </c>
      <c r="C38" s="153" t="s">
        <v>128</v>
      </c>
      <c r="D38" s="154" t="s">
        <v>73</v>
      </c>
      <c r="E38" s="155">
        <v>27</v>
      </c>
      <c r="F38" s="155">
        <v>0</v>
      </c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23</v>
      </c>
      <c r="AZ38" s="123">
        <v>2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2.4000000000000001E-4</v>
      </c>
    </row>
    <row r="39" spans="1:104" x14ac:dyDescent="0.2">
      <c r="A39" s="157"/>
      <c r="B39" s="158" t="s">
        <v>66</v>
      </c>
      <c r="C39" s="159" t="str">
        <f>CONCATENATE(B36," ",C36)</f>
        <v>783 Nátěry</v>
      </c>
      <c r="D39" s="157"/>
      <c r="E39" s="160"/>
      <c r="F39" s="160"/>
      <c r="G39" s="161">
        <f>SUM(G36:G38)</f>
        <v>0</v>
      </c>
      <c r="O39" s="150">
        <v>4</v>
      </c>
      <c r="BA39" s="162">
        <f>SUM(BA36:BA38)</f>
        <v>0</v>
      </c>
      <c r="BB39" s="162">
        <f>SUM(BB36:BB38)</f>
        <v>0</v>
      </c>
      <c r="BC39" s="162">
        <f>SUM(BC36:BC38)</f>
        <v>0</v>
      </c>
      <c r="BD39" s="162">
        <f>SUM(BD36:BD38)</f>
        <v>0</v>
      </c>
      <c r="BE39" s="162">
        <f>SUM(BE36:BE38)</f>
        <v>0</v>
      </c>
    </row>
    <row r="40" spans="1:104" x14ac:dyDescent="0.2">
      <c r="A40" s="143" t="s">
        <v>65</v>
      </c>
      <c r="B40" s="144" t="s">
        <v>129</v>
      </c>
      <c r="C40" s="145" t="s">
        <v>130</v>
      </c>
      <c r="D40" s="146"/>
      <c r="E40" s="147"/>
      <c r="F40" s="147"/>
      <c r="G40" s="148"/>
      <c r="H40" s="149"/>
      <c r="I40" s="149"/>
      <c r="O40" s="150">
        <v>1</v>
      </c>
    </row>
    <row r="41" spans="1:104" x14ac:dyDescent="0.2">
      <c r="A41" s="151">
        <v>24</v>
      </c>
      <c r="B41" s="152" t="s">
        <v>131</v>
      </c>
      <c r="C41" s="153" t="s">
        <v>132</v>
      </c>
      <c r="D41" s="154" t="s">
        <v>73</v>
      </c>
      <c r="E41" s="155">
        <v>6318.03</v>
      </c>
      <c r="F41" s="155">
        <v>0</v>
      </c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24</v>
      </c>
      <c r="AZ41" s="123">
        <v>2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3.0000000000000001E-5</v>
      </c>
    </row>
    <row r="42" spans="1:104" x14ac:dyDescent="0.2">
      <c r="A42" s="151">
        <v>25</v>
      </c>
      <c r="B42" s="152" t="s">
        <v>133</v>
      </c>
      <c r="C42" s="153" t="s">
        <v>134</v>
      </c>
      <c r="D42" s="154" t="s">
        <v>73</v>
      </c>
      <c r="E42" s="155">
        <v>6318.03</v>
      </c>
      <c r="F42" s="155">
        <v>0</v>
      </c>
      <c r="G42" s="156">
        <f>E42*F42</f>
        <v>0</v>
      </c>
      <c r="O42" s="150">
        <v>2</v>
      </c>
      <c r="AA42" s="123">
        <v>12</v>
      </c>
      <c r="AB42" s="123">
        <v>0</v>
      </c>
      <c r="AC42" s="123">
        <v>25</v>
      </c>
      <c r="AZ42" s="123">
        <v>2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2.0000000000000001E-4</v>
      </c>
    </row>
    <row r="43" spans="1:104" x14ac:dyDescent="0.2">
      <c r="A43" s="157"/>
      <c r="B43" s="158" t="s">
        <v>66</v>
      </c>
      <c r="C43" s="159" t="str">
        <f>CONCATENATE(B40," ",C40)</f>
        <v>784 Malby</v>
      </c>
      <c r="D43" s="157"/>
      <c r="E43" s="160"/>
      <c r="F43" s="160"/>
      <c r="G43" s="161">
        <f>SUM(G40:G42)</f>
        <v>0</v>
      </c>
      <c r="O43" s="150">
        <v>4</v>
      </c>
      <c r="BA43" s="162">
        <f>SUM(BA40:BA42)</f>
        <v>0</v>
      </c>
      <c r="BB43" s="162">
        <f>SUM(BB40:BB42)</f>
        <v>0</v>
      </c>
      <c r="BC43" s="162">
        <f>SUM(BC40:BC42)</f>
        <v>0</v>
      </c>
      <c r="BD43" s="162">
        <f>SUM(BD40:BD42)</f>
        <v>0</v>
      </c>
      <c r="BE43" s="162">
        <f>SUM(BE40:BE42)</f>
        <v>0</v>
      </c>
    </row>
    <row r="44" spans="1:104" x14ac:dyDescent="0.2">
      <c r="A44" s="124"/>
      <c r="B44" s="124"/>
      <c r="C44" s="124"/>
      <c r="D44" s="124"/>
      <c r="E44" s="124"/>
      <c r="F44" s="124"/>
      <c r="G44" s="124"/>
    </row>
    <row r="45" spans="1:104" x14ac:dyDescent="0.2">
      <c r="E45" s="123"/>
    </row>
    <row r="46" spans="1:104" x14ac:dyDescent="0.2">
      <c r="E46" s="123"/>
    </row>
    <row r="47" spans="1:104" x14ac:dyDescent="0.2">
      <c r="E47" s="123"/>
    </row>
    <row r="48" spans="1:104" x14ac:dyDescent="0.2">
      <c r="E48" s="123"/>
    </row>
    <row r="49" spans="5:5" x14ac:dyDescent="0.2">
      <c r="E49" s="123"/>
    </row>
    <row r="50" spans="5:5" x14ac:dyDescent="0.2">
      <c r="E50" s="123"/>
    </row>
    <row r="51" spans="5:5" x14ac:dyDescent="0.2">
      <c r="E51" s="123"/>
    </row>
    <row r="52" spans="5:5" x14ac:dyDescent="0.2">
      <c r="E52" s="123"/>
    </row>
    <row r="53" spans="5:5" x14ac:dyDescent="0.2">
      <c r="E53" s="123"/>
    </row>
    <row r="54" spans="5:5" x14ac:dyDescent="0.2">
      <c r="E54" s="123"/>
    </row>
    <row r="55" spans="5:5" x14ac:dyDescent="0.2">
      <c r="E55" s="123"/>
    </row>
    <row r="56" spans="5:5" x14ac:dyDescent="0.2">
      <c r="E56" s="123"/>
    </row>
    <row r="57" spans="5:5" x14ac:dyDescent="0.2">
      <c r="E57" s="123"/>
    </row>
    <row r="58" spans="5:5" x14ac:dyDescent="0.2">
      <c r="E58" s="123"/>
    </row>
    <row r="59" spans="5:5" x14ac:dyDescent="0.2">
      <c r="E59" s="123"/>
    </row>
    <row r="60" spans="5:5" x14ac:dyDescent="0.2">
      <c r="E60" s="123"/>
    </row>
    <row r="61" spans="5:5" x14ac:dyDescent="0.2">
      <c r="E61" s="123"/>
    </row>
    <row r="62" spans="5:5" x14ac:dyDescent="0.2">
      <c r="E62" s="123"/>
    </row>
    <row r="63" spans="5:5" x14ac:dyDescent="0.2">
      <c r="E63" s="123"/>
    </row>
    <row r="64" spans="5:5" x14ac:dyDescent="0.2">
      <c r="E64" s="123"/>
    </row>
    <row r="65" spans="1:7" x14ac:dyDescent="0.2">
      <c r="E65" s="123"/>
    </row>
    <row r="66" spans="1:7" x14ac:dyDescent="0.2">
      <c r="E66" s="123"/>
    </row>
    <row r="67" spans="1:7" x14ac:dyDescent="0.2">
      <c r="A67" s="163"/>
      <c r="B67" s="163"/>
      <c r="C67" s="163"/>
      <c r="D67" s="163"/>
      <c r="E67" s="163"/>
      <c r="F67" s="163"/>
      <c r="G67" s="163"/>
    </row>
    <row r="68" spans="1:7" x14ac:dyDescent="0.2">
      <c r="A68" s="163"/>
      <c r="B68" s="163"/>
      <c r="C68" s="163"/>
      <c r="D68" s="163"/>
      <c r="E68" s="163"/>
      <c r="F68" s="163"/>
      <c r="G68" s="163"/>
    </row>
    <row r="69" spans="1:7" x14ac:dyDescent="0.2">
      <c r="A69" s="163"/>
      <c r="B69" s="163"/>
      <c r="C69" s="163"/>
      <c r="D69" s="163"/>
      <c r="E69" s="163"/>
      <c r="F69" s="163"/>
      <c r="G69" s="163"/>
    </row>
    <row r="70" spans="1:7" x14ac:dyDescent="0.2">
      <c r="A70" s="163"/>
      <c r="B70" s="163"/>
      <c r="C70" s="163"/>
      <c r="D70" s="163"/>
      <c r="E70" s="163"/>
      <c r="F70" s="163"/>
      <c r="G70" s="163"/>
    </row>
    <row r="71" spans="1:7" x14ac:dyDescent="0.2">
      <c r="E71" s="123"/>
    </row>
    <row r="72" spans="1:7" x14ac:dyDescent="0.2">
      <c r="E72" s="123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E76" s="123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A102" s="164"/>
      <c r="B102" s="164"/>
    </row>
    <row r="103" spans="1:7" x14ac:dyDescent="0.2">
      <c r="A103" s="163"/>
      <c r="B103" s="163"/>
      <c r="C103" s="166"/>
      <c r="D103" s="166"/>
      <c r="E103" s="167"/>
      <c r="F103" s="166"/>
      <c r="G103" s="168"/>
    </row>
    <row r="104" spans="1:7" x14ac:dyDescent="0.2">
      <c r="A104" s="169"/>
      <c r="B104" s="169"/>
      <c r="C104" s="163"/>
      <c r="D104" s="163"/>
      <c r="E104" s="170"/>
      <c r="F104" s="163"/>
      <c r="G104" s="163"/>
    </row>
    <row r="105" spans="1:7" x14ac:dyDescent="0.2">
      <c r="A105" s="163"/>
      <c r="B105" s="163"/>
      <c r="C105" s="163"/>
      <c r="D105" s="163"/>
      <c r="E105" s="170"/>
      <c r="F105" s="163"/>
      <c r="G105" s="163"/>
    </row>
    <row r="106" spans="1:7" x14ac:dyDescent="0.2">
      <c r="A106" s="163"/>
      <c r="B106" s="163"/>
      <c r="C106" s="163"/>
      <c r="D106" s="163"/>
      <c r="E106" s="170"/>
      <c r="F106" s="163"/>
      <c r="G106" s="163"/>
    </row>
    <row r="107" spans="1:7" x14ac:dyDescent="0.2">
      <c r="A107" s="163"/>
      <c r="B107" s="163"/>
      <c r="C107" s="163"/>
      <c r="D107" s="163"/>
      <c r="E107" s="170"/>
      <c r="F107" s="163"/>
      <c r="G107" s="163"/>
    </row>
    <row r="108" spans="1:7" x14ac:dyDescent="0.2">
      <c r="A108" s="163"/>
      <c r="B108" s="163"/>
      <c r="C108" s="163"/>
      <c r="D108" s="163"/>
      <c r="E108" s="170"/>
      <c r="F108" s="163"/>
      <c r="G108" s="163"/>
    </row>
    <row r="109" spans="1:7" x14ac:dyDescent="0.2">
      <c r="A109" s="163"/>
      <c r="B109" s="163"/>
      <c r="C109" s="163"/>
      <c r="D109" s="163"/>
      <c r="E109" s="170"/>
      <c r="F109" s="163"/>
      <c r="G109" s="163"/>
    </row>
    <row r="110" spans="1:7" x14ac:dyDescent="0.2">
      <c r="A110" s="163"/>
      <c r="B110" s="163"/>
      <c r="C110" s="163"/>
      <c r="D110" s="163"/>
      <c r="E110" s="170"/>
      <c r="F110" s="163"/>
      <c r="G110" s="163"/>
    </row>
    <row r="111" spans="1:7" x14ac:dyDescent="0.2">
      <c r="A111" s="163"/>
      <c r="B111" s="163"/>
      <c r="C111" s="163"/>
      <c r="D111" s="163"/>
      <c r="E111" s="170"/>
      <c r="F111" s="163"/>
      <c r="G111" s="163"/>
    </row>
    <row r="112" spans="1:7" x14ac:dyDescent="0.2">
      <c r="A112" s="163"/>
      <c r="B112" s="163"/>
      <c r="C112" s="163"/>
      <c r="D112" s="163"/>
      <c r="E112" s="170"/>
      <c r="F112" s="163"/>
      <c r="G112" s="163"/>
    </row>
    <row r="113" spans="1:7" x14ac:dyDescent="0.2">
      <c r="A113" s="163"/>
      <c r="B113" s="163"/>
      <c r="C113" s="163"/>
      <c r="D113" s="163"/>
      <c r="E113" s="170"/>
      <c r="F113" s="163"/>
      <c r="G113" s="163"/>
    </row>
    <row r="114" spans="1:7" x14ac:dyDescent="0.2">
      <c r="A114" s="163"/>
      <c r="B114" s="163"/>
      <c r="C114" s="163"/>
      <c r="D114" s="163"/>
      <c r="E114" s="170"/>
      <c r="F114" s="163"/>
      <c r="G114" s="163"/>
    </row>
    <row r="115" spans="1:7" x14ac:dyDescent="0.2">
      <c r="A115" s="163"/>
      <c r="B115" s="163"/>
      <c r="C115" s="163"/>
      <c r="D115" s="163"/>
      <c r="E115" s="170"/>
      <c r="F115" s="163"/>
      <c r="G115" s="163"/>
    </row>
    <row r="116" spans="1:7" x14ac:dyDescent="0.2">
      <c r="A116" s="163"/>
      <c r="B116" s="163"/>
      <c r="C116" s="163"/>
      <c r="D116" s="163"/>
      <c r="E116" s="170"/>
      <c r="F116" s="163"/>
      <c r="G116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2013-10-21T02:19:35Z</dcterms:created>
  <dcterms:modified xsi:type="dcterms:W3CDTF">2013-10-21T02:37:39Z</dcterms:modified>
</cp:coreProperties>
</file>